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cvetkovic\Desktop\"/>
    </mc:Choice>
  </mc:AlternateContent>
  <bookViews>
    <workbookView xWindow="0" yWindow="0" windowWidth="18255" windowHeight="10770" activeTab="1"/>
  </bookViews>
  <sheets>
    <sheet name="Zadatak 1" sheetId="1" r:id="rId1"/>
    <sheet name="Zadatak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I17" i="1"/>
  <c r="G18" i="1" l="1"/>
  <c r="G19" i="1"/>
  <c r="G20" i="1"/>
  <c r="G21" i="1"/>
  <c r="G22" i="1"/>
  <c r="G23" i="1"/>
  <c r="G17" i="1"/>
  <c r="H18" i="1"/>
  <c r="H19" i="1"/>
  <c r="H20" i="1"/>
  <c r="H21" i="1"/>
  <c r="H22" i="1"/>
  <c r="H23" i="1"/>
  <c r="H17" i="1"/>
  <c r="D18" i="1"/>
  <c r="D17" i="1"/>
  <c r="I15" i="1"/>
  <c r="G8" i="1"/>
  <c r="G9" i="1"/>
  <c r="H9" i="1" s="1"/>
  <c r="I9" i="1" s="1"/>
  <c r="G10" i="1"/>
  <c r="G11" i="1"/>
  <c r="H11" i="1" s="1"/>
  <c r="I11" i="1" s="1"/>
  <c r="G12" i="1"/>
  <c r="G13" i="1"/>
  <c r="H13" i="1" s="1"/>
  <c r="I13" i="1" s="1"/>
  <c r="I7" i="1"/>
  <c r="H8" i="1"/>
  <c r="I8" i="1" s="1"/>
  <c r="H10" i="1"/>
  <c r="I10" i="1" s="1"/>
  <c r="H12" i="1"/>
  <c r="I12" i="1" s="1"/>
  <c r="G7" i="1"/>
  <c r="H7" i="1" s="1"/>
  <c r="D14" i="1"/>
  <c r="D4" i="1"/>
  <c r="E22" i="2"/>
  <c r="E21" i="2"/>
  <c r="E20" i="2"/>
  <c r="E19" i="2"/>
  <c r="I16" i="2"/>
  <c r="I9" i="2"/>
  <c r="I10" i="2"/>
  <c r="I11" i="2"/>
  <c r="I12" i="2"/>
  <c r="I13" i="2"/>
  <c r="I14" i="2"/>
  <c r="I15" i="2"/>
  <c r="I8" i="2"/>
  <c r="H16" i="2"/>
  <c r="H9" i="2"/>
  <c r="H10" i="2"/>
  <c r="H11" i="2"/>
  <c r="H12" i="2"/>
  <c r="H13" i="2"/>
  <c r="H14" i="2"/>
  <c r="H15" i="2"/>
  <c r="H8" i="2"/>
  <c r="G16" i="2"/>
  <c r="G9" i="2"/>
  <c r="G10" i="2"/>
  <c r="G11" i="2"/>
  <c r="G12" i="2"/>
  <c r="G13" i="2"/>
  <c r="G14" i="2"/>
  <c r="G15" i="2"/>
  <c r="G8" i="2"/>
  <c r="F16" i="2"/>
  <c r="E16" i="2"/>
  <c r="F9" i="2"/>
  <c r="F10" i="2"/>
  <c r="F11" i="2"/>
  <c r="F12" i="2"/>
  <c r="F13" i="2"/>
  <c r="F14" i="2"/>
  <c r="F15" i="2"/>
  <c r="F8" i="2"/>
  <c r="E9" i="2"/>
  <c r="E10" i="2"/>
  <c r="E11" i="2"/>
  <c r="E12" i="2"/>
  <c r="E13" i="2"/>
  <c r="E14" i="2"/>
  <c r="E15" i="2"/>
  <c r="E8" i="2"/>
  <c r="I14" i="1" l="1"/>
  <c r="D9" i="2" l="1"/>
  <c r="D10" i="2"/>
  <c r="D11" i="2"/>
  <c r="D12" i="2"/>
  <c r="D13" i="2"/>
  <c r="D14" i="2"/>
  <c r="D15" i="2"/>
  <c r="D8" i="2"/>
  <c r="I3" i="2"/>
</calcChain>
</file>

<file path=xl/sharedStrings.xml><?xml version="1.0" encoding="utf-8"?>
<sst xmlns="http://schemas.openxmlformats.org/spreadsheetml/2006/main" count="42" uniqueCount="41">
  <si>
    <t>Vežba 1</t>
  </si>
  <si>
    <t>Kurs evra</t>
  </si>
  <si>
    <t>Datum fakture</t>
  </si>
  <si>
    <t>RB</t>
  </si>
  <si>
    <t>Naziv</t>
  </si>
  <si>
    <t>Datum Nabavke</t>
  </si>
  <si>
    <t>Količina</t>
  </si>
  <si>
    <t>Cena bez PDV-a</t>
  </si>
  <si>
    <t>PDV (18%)</t>
  </si>
  <si>
    <t>MP cena (cena+PDV)</t>
  </si>
  <si>
    <t>Ukupan iznos sa PDV-om</t>
  </si>
  <si>
    <t>Proizvod 1</t>
  </si>
  <si>
    <t>Proizvod 2</t>
  </si>
  <si>
    <t>Proizvod 3</t>
  </si>
  <si>
    <t>Proizvod 4</t>
  </si>
  <si>
    <t>Proizvod 5</t>
  </si>
  <si>
    <t>Proizvod 6</t>
  </si>
  <si>
    <t>Proizvod 7</t>
  </si>
  <si>
    <t>Ukupno stavki</t>
  </si>
  <si>
    <t>Najveća cena sa PDV-om</t>
  </si>
  <si>
    <t>Najmanja cena sa PDV-om</t>
  </si>
  <si>
    <t>Ukupan iznos</t>
  </si>
  <si>
    <t>Iznos u evrima</t>
  </si>
  <si>
    <t>PDV</t>
  </si>
  <si>
    <t>Cena knjige</t>
  </si>
  <si>
    <t>Broj naručenih knjiga</t>
  </si>
  <si>
    <t>Cena za naručeni broj knjiga</t>
  </si>
  <si>
    <t>Cena sa PDV-om</t>
  </si>
  <si>
    <t>Cena za plaćanje čekom</t>
  </si>
  <si>
    <t>Iznos jedne rate čeka</t>
  </si>
  <si>
    <t>Cena za plaćanje gotovinom</t>
  </si>
  <si>
    <t>Razlika cena za ček i gotovinu</t>
  </si>
  <si>
    <t>uvećanje za čekove</t>
  </si>
  <si>
    <t>broj rata za čekove</t>
  </si>
  <si>
    <t>popust za gotovinu</t>
  </si>
  <si>
    <t>Ukupno:</t>
  </si>
  <si>
    <t>Najmanja cena:</t>
  </si>
  <si>
    <t>Datum izdavanja računa:</t>
  </si>
  <si>
    <t>Najviša cena:</t>
  </si>
  <si>
    <t>Najmanja rata:</t>
  </si>
  <si>
    <t>Najveća rata: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</si>
</sst>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dd/mm/yy;@"/>
    <numFmt numFmtId="166" formatCode="#,##0.00\ [$KM-141A]"/>
    <numFmt numFmtId="167" formatCode="#,##0.00\ [$€-1]"/>
  </numFmts>
  <fonts count="6" x14ac:knownFonts="1">
    <font>
      <sz val="11"/>
      <color theme="1"/>
      <name val="Calibri"/>
      <family val="2"/>
      <charset val="238"/>
      <scheme val="minor"/>
    </font>
    <font>
      <b/>
      <sz val="18"/>
      <color rgb="FFC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2DCD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5" fillId="2" borderId="1" xfId="0" applyFont="1" applyFill="1" applyBorder="1"/>
    <xf numFmtId="165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166" fontId="3" fillId="3" borderId="1" xfId="0" applyNumberFormat="1" applyFont="1" applyFill="1" applyBorder="1" applyAlignment="1">
      <alignment vertical="center"/>
    </xf>
    <xf numFmtId="0" fontId="5" fillId="5" borderId="0" xfId="0" applyFont="1" applyFill="1"/>
    <xf numFmtId="0" fontId="5" fillId="4" borderId="0" xfId="0" applyFont="1" applyFill="1"/>
    <xf numFmtId="0" fontId="5" fillId="6" borderId="1" xfId="0" applyFont="1" applyFill="1" applyBorder="1" applyAlignment="1">
      <alignment horizontal="center" vertical="center" wrapText="1"/>
    </xf>
    <xf numFmtId="0" fontId="5" fillId="8" borderId="0" xfId="0" applyFont="1" applyFill="1"/>
    <xf numFmtId="0" fontId="5" fillId="0" borderId="2" xfId="0" applyFont="1" applyBorder="1" applyAlignment="1">
      <alignment horizontal="right"/>
    </xf>
    <xf numFmtId="0" fontId="3" fillId="0" borderId="0" xfId="0" applyFont="1" applyBorder="1"/>
    <xf numFmtId="166" fontId="3" fillId="0" borderId="4" xfId="0" applyNumberFormat="1" applyFont="1" applyBorder="1"/>
    <xf numFmtId="0" fontId="3" fillId="0" borderId="5" xfId="0" applyFont="1" applyBorder="1"/>
    <xf numFmtId="166" fontId="3" fillId="0" borderId="0" xfId="0" applyNumberFormat="1" applyFont="1"/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10" fontId="3" fillId="0" borderId="1" xfId="0" applyNumberFormat="1" applyFont="1" applyBorder="1"/>
    <xf numFmtId="2" fontId="3" fillId="0" borderId="1" xfId="0" applyNumberFormat="1" applyFont="1" applyBorder="1"/>
    <xf numFmtId="166" fontId="3" fillId="0" borderId="1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3" fillId="7" borderId="1" xfId="0" applyNumberFormat="1" applyFont="1" applyFill="1" applyBorder="1"/>
    <xf numFmtId="14" fontId="3" fillId="8" borderId="0" xfId="0" applyNumberFormat="1" applyFont="1" applyFill="1" applyBorder="1" applyAlignment="1">
      <alignment horizontal="center" vertical="center"/>
    </xf>
    <xf numFmtId="166" fontId="3" fillId="6" borderId="1" xfId="0" applyNumberFormat="1" applyFont="1" applyFill="1" applyBorder="1"/>
    <xf numFmtId="166" fontId="3" fillId="7" borderId="0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166" fontId="3" fillId="3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  <color rgb="FFF2DCDB"/>
      <color rgb="FFB7DEE8"/>
      <color rgb="FFE4DFEC"/>
      <color rgb="FFCCC0DA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topLeftCell="A2" workbookViewId="0">
      <selection activeCell="D28" sqref="D28"/>
    </sheetView>
  </sheetViews>
  <sheetFormatPr defaultRowHeight="15" x14ac:dyDescent="0.25"/>
  <cols>
    <col min="1" max="1" width="9.140625" customWidth="1"/>
    <col min="2" max="2" width="3.7109375" customWidth="1"/>
    <col min="3" max="3" width="25.7109375" customWidth="1"/>
    <col min="4" max="4" width="13.7109375" customWidth="1"/>
    <col min="5" max="5" width="8.7109375" customWidth="1"/>
    <col min="6" max="6" width="12.7109375" customWidth="1"/>
    <col min="7" max="7" width="10.7109375" customWidth="1"/>
    <col min="8" max="9" width="14.7109375" customWidth="1"/>
  </cols>
  <sheetData>
    <row r="2" spans="2:13" ht="23.25" x14ac:dyDescent="0.35">
      <c r="B2" s="2"/>
      <c r="C2" s="4" t="s">
        <v>0</v>
      </c>
      <c r="D2" s="2"/>
      <c r="E2" s="2"/>
      <c r="F2" s="2"/>
      <c r="G2" s="2"/>
      <c r="H2" s="2"/>
      <c r="I2" s="2"/>
      <c r="J2" s="2"/>
      <c r="K2" s="2"/>
    </row>
    <row r="3" spans="2:13" x14ac:dyDescent="0.25">
      <c r="B3" s="2"/>
      <c r="C3" s="3" t="s">
        <v>1</v>
      </c>
      <c r="D3" s="36">
        <v>0.51129000000000002</v>
      </c>
      <c r="E3" s="2"/>
      <c r="F3" s="5" t="s">
        <v>23</v>
      </c>
      <c r="G3" s="5">
        <v>18</v>
      </c>
      <c r="H3" s="6">
        <v>0.18</v>
      </c>
      <c r="I3" s="2"/>
      <c r="J3" s="2"/>
      <c r="K3" s="2"/>
    </row>
    <row r="4" spans="2:13" x14ac:dyDescent="0.25">
      <c r="B4" s="2"/>
      <c r="C4" s="3" t="s">
        <v>2</v>
      </c>
      <c r="D4" s="13">
        <f ca="1">TODAY()</f>
        <v>43785</v>
      </c>
      <c r="E4" s="2"/>
      <c r="F4" s="2"/>
      <c r="G4" s="2"/>
      <c r="H4" s="2"/>
      <c r="I4" s="2"/>
      <c r="J4" s="2"/>
      <c r="K4" s="2"/>
    </row>
    <row r="5" spans="2:13" x14ac:dyDescent="0.2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3" ht="30" customHeight="1" x14ac:dyDescent="0.25"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8" t="s">
        <v>8</v>
      </c>
      <c r="H6" s="8" t="s">
        <v>9</v>
      </c>
      <c r="I6" s="8" t="s">
        <v>10</v>
      </c>
      <c r="J6" s="2"/>
      <c r="K6" s="2"/>
    </row>
    <row r="7" spans="2:13" x14ac:dyDescent="0.25">
      <c r="B7" s="7">
        <v>1</v>
      </c>
      <c r="C7" s="37" t="s">
        <v>11</v>
      </c>
      <c r="D7" s="12">
        <v>40179</v>
      </c>
      <c r="E7" s="38">
        <v>5</v>
      </c>
      <c r="F7" s="43">
        <v>10.5</v>
      </c>
      <c r="G7" s="43">
        <f>F7*$G$3/100</f>
        <v>1.89</v>
      </c>
      <c r="H7" s="41">
        <f>F7+G7</f>
        <v>12.39</v>
      </c>
      <c r="I7" s="41">
        <f>H7*E7</f>
        <v>61.95</v>
      </c>
      <c r="J7" s="39"/>
      <c r="K7" s="39"/>
    </row>
    <row r="8" spans="2:13" x14ac:dyDescent="0.25">
      <c r="B8" s="7">
        <v>2</v>
      </c>
      <c r="C8" s="37" t="s">
        <v>12</v>
      </c>
      <c r="D8" s="12">
        <v>40180</v>
      </c>
      <c r="E8" s="38">
        <v>26</v>
      </c>
      <c r="F8" s="43">
        <v>54</v>
      </c>
      <c r="G8" s="43">
        <f t="shared" ref="G8:G13" si="0">F8*$G$3/100</f>
        <v>9.7200000000000006</v>
      </c>
      <c r="H8" s="41">
        <f t="shared" ref="H8:H13" si="1">F8+G8</f>
        <v>63.72</v>
      </c>
      <c r="I8" s="41">
        <f t="shared" ref="I8:I13" si="2">H8*E8</f>
        <v>1656.72</v>
      </c>
      <c r="J8" s="2"/>
      <c r="K8" s="39"/>
    </row>
    <row r="9" spans="2:13" x14ac:dyDescent="0.25">
      <c r="B9" s="7">
        <v>3</v>
      </c>
      <c r="C9" s="37" t="s">
        <v>13</v>
      </c>
      <c r="D9" s="12">
        <v>40181</v>
      </c>
      <c r="E9" s="38">
        <v>24</v>
      </c>
      <c r="F9" s="43">
        <v>101</v>
      </c>
      <c r="G9" s="43">
        <f t="shared" si="0"/>
        <v>18.18</v>
      </c>
      <c r="H9" s="41">
        <f t="shared" si="1"/>
        <v>119.18</v>
      </c>
      <c r="I9" s="41">
        <f t="shared" si="2"/>
        <v>2860.32</v>
      </c>
      <c r="J9" s="2"/>
      <c r="K9" s="39"/>
    </row>
    <row r="10" spans="2:13" x14ac:dyDescent="0.25">
      <c r="B10" s="7">
        <v>4</v>
      </c>
      <c r="C10" s="37" t="s">
        <v>14</v>
      </c>
      <c r="D10" s="12">
        <v>40182</v>
      </c>
      <c r="E10" s="38">
        <v>3</v>
      </c>
      <c r="F10" s="43">
        <v>548</v>
      </c>
      <c r="G10" s="43">
        <f t="shared" si="0"/>
        <v>98.64</v>
      </c>
      <c r="H10" s="41">
        <f t="shared" si="1"/>
        <v>646.64</v>
      </c>
      <c r="I10" s="41">
        <f t="shared" si="2"/>
        <v>1939.92</v>
      </c>
      <c r="J10" s="2"/>
      <c r="K10" s="39"/>
    </row>
    <row r="11" spans="2:13" x14ac:dyDescent="0.25">
      <c r="B11" s="7">
        <v>5</v>
      </c>
      <c r="C11" s="37" t="s">
        <v>15</v>
      </c>
      <c r="D11" s="12">
        <v>40183</v>
      </c>
      <c r="E11" s="38">
        <v>15</v>
      </c>
      <c r="F11" s="43">
        <v>244</v>
      </c>
      <c r="G11" s="43">
        <f t="shared" si="0"/>
        <v>43.92</v>
      </c>
      <c r="H11" s="41">
        <f t="shared" si="1"/>
        <v>287.92</v>
      </c>
      <c r="I11" s="41">
        <f t="shared" si="2"/>
        <v>4318.8</v>
      </c>
      <c r="J11" s="2"/>
      <c r="K11" s="39"/>
    </row>
    <row r="12" spans="2:13" x14ac:dyDescent="0.25">
      <c r="B12" s="7">
        <v>6</v>
      </c>
      <c r="C12" s="37" t="s">
        <v>16</v>
      </c>
      <c r="D12" s="12">
        <v>40184</v>
      </c>
      <c r="E12" s="38">
        <v>16</v>
      </c>
      <c r="F12" s="43">
        <v>254</v>
      </c>
      <c r="G12" s="43">
        <f t="shared" si="0"/>
        <v>45.72</v>
      </c>
      <c r="H12" s="41">
        <f t="shared" si="1"/>
        <v>299.72000000000003</v>
      </c>
      <c r="I12" s="41">
        <f t="shared" si="2"/>
        <v>4795.5200000000004</v>
      </c>
      <c r="J12" s="2"/>
      <c r="K12" s="39"/>
    </row>
    <row r="13" spans="2:13" x14ac:dyDescent="0.25">
      <c r="B13" s="7">
        <v>7</v>
      </c>
      <c r="C13" s="37" t="s">
        <v>17</v>
      </c>
      <c r="D13" s="12">
        <v>40185</v>
      </c>
      <c r="E13" s="38">
        <v>17</v>
      </c>
      <c r="F13" s="43">
        <v>264</v>
      </c>
      <c r="G13" s="43">
        <f t="shared" si="0"/>
        <v>47.52</v>
      </c>
      <c r="H13" s="41">
        <f t="shared" si="1"/>
        <v>311.52</v>
      </c>
      <c r="I13" s="41">
        <f t="shared" si="2"/>
        <v>5295.84</v>
      </c>
      <c r="J13" s="2"/>
      <c r="K13" s="2"/>
    </row>
    <row r="14" spans="2:13" x14ac:dyDescent="0.25">
      <c r="B14" s="2"/>
      <c r="C14" s="10" t="s">
        <v>18</v>
      </c>
      <c r="D14" s="35">
        <f>COUNT(D7:D13)</f>
        <v>7</v>
      </c>
      <c r="E14" s="2"/>
      <c r="F14" s="2"/>
      <c r="G14" s="2"/>
      <c r="H14" s="11" t="s">
        <v>21</v>
      </c>
      <c r="I14" s="41">
        <f>SUM(I7:I13)</f>
        <v>20929.07</v>
      </c>
      <c r="J14" s="2"/>
      <c r="K14" s="2"/>
      <c r="L14" s="2"/>
      <c r="M14" s="1"/>
    </row>
    <row r="15" spans="2:13" x14ac:dyDescent="0.25">
      <c r="B15" s="2"/>
      <c r="C15" s="2"/>
      <c r="D15" s="2"/>
      <c r="E15" s="2"/>
      <c r="F15" s="2"/>
      <c r="G15" s="2"/>
      <c r="H15" s="11" t="s">
        <v>22</v>
      </c>
      <c r="I15" s="42">
        <f>I14*D3</f>
        <v>10700.8242003</v>
      </c>
      <c r="J15" s="2"/>
      <c r="K15" s="2"/>
      <c r="L15" s="2"/>
      <c r="M15" s="1"/>
    </row>
    <row r="16" spans="2:13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"/>
    </row>
    <row r="17" spans="2:13" x14ac:dyDescent="0.25">
      <c r="B17" s="2"/>
      <c r="C17" s="10" t="s">
        <v>19</v>
      </c>
      <c r="D17" s="14">
        <f>MAX(H7:H13)</f>
        <v>646.64</v>
      </c>
      <c r="E17" s="2"/>
      <c r="F17" s="2"/>
      <c r="G17" s="45">
        <f>F7*$H$3</f>
        <v>1.89</v>
      </c>
      <c r="H17" s="44">
        <f>F7+F7*$H$3</f>
        <v>12.39</v>
      </c>
      <c r="I17" s="45">
        <f>E7*(F7+G7)</f>
        <v>61.95</v>
      </c>
      <c r="J17" s="2"/>
      <c r="K17" s="2"/>
      <c r="L17" s="2"/>
      <c r="M17" s="1"/>
    </row>
    <row r="18" spans="2:13" x14ac:dyDescent="0.25">
      <c r="B18" s="2"/>
      <c r="C18" s="10" t="s">
        <v>20</v>
      </c>
      <c r="D18" s="14">
        <f>MIN(H7:H13)</f>
        <v>12.39</v>
      </c>
      <c r="E18" s="2"/>
      <c r="F18" s="2"/>
      <c r="G18" s="45">
        <f t="shared" ref="G18:G23" si="3">F8*$H$3</f>
        <v>9.7199999999999989</v>
      </c>
      <c r="H18" s="44">
        <f t="shared" ref="H18:H23" si="4">F8+F8*$H$3</f>
        <v>63.72</v>
      </c>
      <c r="I18" s="45">
        <f t="shared" ref="I18:I23" si="5">E8*(F8+G8)</f>
        <v>1656.72</v>
      </c>
      <c r="J18" s="2"/>
      <c r="K18" s="2"/>
      <c r="L18" s="2"/>
      <c r="M18" s="1"/>
    </row>
    <row r="19" spans="2:13" x14ac:dyDescent="0.25">
      <c r="B19" s="2"/>
      <c r="C19" s="2"/>
      <c r="D19" s="2"/>
      <c r="E19" s="2"/>
      <c r="F19" s="2"/>
      <c r="G19" s="45">
        <f t="shared" si="3"/>
        <v>18.18</v>
      </c>
      <c r="H19" s="44">
        <f t="shared" si="4"/>
        <v>119.18</v>
      </c>
      <c r="I19" s="45">
        <f t="shared" si="5"/>
        <v>2860.32</v>
      </c>
      <c r="J19" s="2"/>
      <c r="K19" s="2"/>
      <c r="L19" s="2"/>
      <c r="M19" s="1"/>
    </row>
    <row r="20" spans="2:13" x14ac:dyDescent="0.25">
      <c r="B20" s="2"/>
      <c r="C20" s="2"/>
      <c r="D20" s="2"/>
      <c r="E20" s="2"/>
      <c r="F20" s="2"/>
      <c r="G20" s="45">
        <f t="shared" si="3"/>
        <v>98.64</v>
      </c>
      <c r="H20" s="44">
        <f t="shared" si="4"/>
        <v>646.64</v>
      </c>
      <c r="I20" s="45">
        <f t="shared" si="5"/>
        <v>1939.92</v>
      </c>
      <c r="J20" s="2"/>
      <c r="K20" s="2"/>
      <c r="L20" s="2"/>
      <c r="M20" s="1"/>
    </row>
    <row r="21" spans="2:13" x14ac:dyDescent="0.25">
      <c r="B21" s="2"/>
      <c r="C21" s="2"/>
      <c r="D21" s="2"/>
      <c r="E21" s="2"/>
      <c r="F21" s="2"/>
      <c r="G21" s="45">
        <f t="shared" si="3"/>
        <v>43.92</v>
      </c>
      <c r="H21" s="44">
        <f t="shared" si="4"/>
        <v>287.92</v>
      </c>
      <c r="I21" s="45">
        <f t="shared" si="5"/>
        <v>4318.8</v>
      </c>
      <c r="J21" s="2"/>
      <c r="K21" s="2"/>
      <c r="L21" s="2"/>
      <c r="M21" s="1"/>
    </row>
    <row r="22" spans="2:13" x14ac:dyDescent="0.25">
      <c r="B22" s="2"/>
      <c r="C22" s="2"/>
      <c r="D22" s="2"/>
      <c r="E22" s="2"/>
      <c r="F22" s="2"/>
      <c r="G22" s="45">
        <f t="shared" si="3"/>
        <v>45.72</v>
      </c>
      <c r="H22" s="44">
        <f t="shared" si="4"/>
        <v>299.72000000000003</v>
      </c>
      <c r="I22" s="45">
        <f t="shared" si="5"/>
        <v>4795.5200000000004</v>
      </c>
      <c r="J22" s="2"/>
      <c r="K22" s="2"/>
      <c r="L22" s="2"/>
      <c r="M22" s="1"/>
    </row>
    <row r="23" spans="2:13" x14ac:dyDescent="0.25">
      <c r="B23" s="2"/>
      <c r="C23" s="2"/>
      <c r="D23" s="2"/>
      <c r="E23" s="2"/>
      <c r="F23" s="2"/>
      <c r="G23" s="45">
        <f t="shared" si="3"/>
        <v>47.519999999999996</v>
      </c>
      <c r="H23" s="44">
        <f t="shared" si="4"/>
        <v>311.52</v>
      </c>
      <c r="I23" s="45">
        <f t="shared" si="5"/>
        <v>5295.84</v>
      </c>
      <c r="J23" s="2"/>
      <c r="K23" s="2"/>
      <c r="L23" s="2"/>
      <c r="M23" s="1"/>
    </row>
    <row r="24" spans="2:13" x14ac:dyDescent="0.25">
      <c r="B24" s="2"/>
      <c r="C24" s="2"/>
      <c r="D24" s="2"/>
      <c r="E24" s="2"/>
      <c r="F24" s="2"/>
      <c r="G24" s="2"/>
      <c r="H24" s="40"/>
      <c r="I24" s="2"/>
      <c r="J24" s="2"/>
      <c r="K24" s="2"/>
      <c r="L24" s="2"/>
      <c r="M24" s="1"/>
    </row>
    <row r="25" spans="2:13" x14ac:dyDescent="0.25">
      <c r="B25" s="2"/>
      <c r="C25" s="2"/>
      <c r="D25" s="2"/>
      <c r="E25" s="2"/>
      <c r="F25" s="2"/>
      <c r="G25" s="2"/>
      <c r="H25" s="40"/>
      <c r="I25" s="2"/>
      <c r="J25" s="2"/>
      <c r="K25" s="2"/>
      <c r="L25" s="2"/>
      <c r="M25" s="1"/>
    </row>
    <row r="26" spans="2:13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2:13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2:13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2:13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2:1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tabSelected="1" workbookViewId="0">
      <selection activeCell="G31" sqref="G31"/>
    </sheetView>
  </sheetViews>
  <sheetFormatPr defaultRowHeight="15" x14ac:dyDescent="0.25"/>
  <cols>
    <col min="2" max="3" width="15.7109375" customWidth="1"/>
    <col min="4" max="4" width="18.7109375" customWidth="1"/>
    <col min="5" max="9" width="15.7109375" customWidth="1"/>
  </cols>
  <sheetData>
    <row r="2" spans="2:12" x14ac:dyDescent="0.25">
      <c r="B2" s="2"/>
      <c r="C2" s="2"/>
      <c r="D2" s="18" t="s">
        <v>23</v>
      </c>
      <c r="E2" s="27">
        <v>0.23</v>
      </c>
      <c r="F2" s="2"/>
      <c r="G2" s="2"/>
      <c r="H2" s="2"/>
      <c r="I2" s="2"/>
      <c r="J2" s="2"/>
      <c r="K2" s="2"/>
      <c r="L2" s="2"/>
    </row>
    <row r="3" spans="2:12" x14ac:dyDescent="0.25">
      <c r="B3" s="2"/>
      <c r="C3" s="2"/>
      <c r="D3" s="15" t="s">
        <v>32</v>
      </c>
      <c r="E3" s="27">
        <v>0.1</v>
      </c>
      <c r="F3" s="2"/>
      <c r="G3" s="26" t="s">
        <v>37</v>
      </c>
      <c r="H3" s="26"/>
      <c r="I3" s="32">
        <f ca="1">TODAY()</f>
        <v>43785</v>
      </c>
      <c r="J3" s="2"/>
      <c r="K3" s="2"/>
      <c r="L3" s="2"/>
    </row>
    <row r="4" spans="2:12" x14ac:dyDescent="0.25">
      <c r="B4" s="2"/>
      <c r="C4" s="2"/>
      <c r="D4" s="16" t="s">
        <v>33</v>
      </c>
      <c r="E4" s="28">
        <v>6</v>
      </c>
      <c r="F4" s="2"/>
      <c r="G4" s="2"/>
      <c r="H4" s="2"/>
      <c r="I4" s="2"/>
      <c r="J4" s="2"/>
      <c r="K4" s="2"/>
      <c r="L4" s="2"/>
    </row>
    <row r="5" spans="2:12" x14ac:dyDescent="0.25">
      <c r="B5" s="2"/>
      <c r="C5" s="2"/>
      <c r="D5" s="18" t="s">
        <v>34</v>
      </c>
      <c r="E5" s="27">
        <v>0.05</v>
      </c>
      <c r="F5" s="2"/>
      <c r="G5" s="2"/>
      <c r="H5" s="2"/>
      <c r="I5" s="2"/>
      <c r="J5" s="2"/>
      <c r="K5" s="2"/>
      <c r="L5" s="2"/>
    </row>
    <row r="6" spans="2:12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44.1" customHeight="1" x14ac:dyDescent="0.25">
      <c r="B7" s="17" t="s">
        <v>24</v>
      </c>
      <c r="C7" s="17" t="s">
        <v>25</v>
      </c>
      <c r="D7" s="17" t="s">
        <v>26</v>
      </c>
      <c r="E7" s="17" t="s">
        <v>27</v>
      </c>
      <c r="F7" s="17" t="s">
        <v>28</v>
      </c>
      <c r="G7" s="17" t="s">
        <v>29</v>
      </c>
      <c r="H7" s="17" t="s">
        <v>30</v>
      </c>
      <c r="I7" s="17" t="s">
        <v>31</v>
      </c>
      <c r="J7" s="2"/>
      <c r="K7" s="2"/>
      <c r="L7" s="2"/>
    </row>
    <row r="8" spans="2:12" x14ac:dyDescent="0.25">
      <c r="B8" s="29">
        <v>537.45000000000005</v>
      </c>
      <c r="C8" s="24">
        <v>3</v>
      </c>
      <c r="D8" s="31">
        <f>B8*C8</f>
        <v>1612.3500000000001</v>
      </c>
      <c r="E8" s="31">
        <f>B8+B8*$E$2</f>
        <v>661.06350000000009</v>
      </c>
      <c r="F8" s="31">
        <f>B8+B8*$E$3</f>
        <v>591.19500000000005</v>
      </c>
      <c r="G8" s="31">
        <f>F8/$E$4</f>
        <v>98.532500000000013</v>
      </c>
      <c r="H8" s="31">
        <f>B8-B8*$E$5</f>
        <v>510.57750000000004</v>
      </c>
      <c r="I8" s="31">
        <f>F8-H8</f>
        <v>80.617500000000007</v>
      </c>
      <c r="J8" s="2"/>
      <c r="K8" s="2"/>
      <c r="L8" s="2"/>
    </row>
    <row r="9" spans="2:12" x14ac:dyDescent="0.25">
      <c r="B9" s="29">
        <v>364.23</v>
      </c>
      <c r="C9" s="24">
        <v>4</v>
      </c>
      <c r="D9" s="31">
        <f t="shared" ref="D9:D15" si="0">B9*C9</f>
        <v>1456.92</v>
      </c>
      <c r="E9" s="31">
        <f t="shared" ref="E9:E15" si="1">B9+B9*$E$2</f>
        <v>448.00290000000001</v>
      </c>
      <c r="F9" s="31">
        <f t="shared" ref="F9:F15" si="2">B9+B9*$E$3</f>
        <v>400.65300000000002</v>
      </c>
      <c r="G9" s="31">
        <f t="shared" ref="G9:G15" si="3">F9/$E$4</f>
        <v>66.775500000000008</v>
      </c>
      <c r="H9" s="31">
        <f t="shared" ref="H9:H15" si="4">B9-B9*$E$5</f>
        <v>346.01850000000002</v>
      </c>
      <c r="I9" s="31">
        <f t="shared" ref="I9:I15" si="5">F9-H9</f>
        <v>54.634500000000003</v>
      </c>
      <c r="J9" s="2"/>
      <c r="K9" s="2"/>
      <c r="L9" s="2"/>
    </row>
    <row r="10" spans="2:12" x14ac:dyDescent="0.25">
      <c r="B10" s="29">
        <v>435.43</v>
      </c>
      <c r="C10" s="24">
        <v>2</v>
      </c>
      <c r="D10" s="31">
        <f t="shared" si="0"/>
        <v>870.86</v>
      </c>
      <c r="E10" s="31">
        <f t="shared" si="1"/>
        <v>535.57889999999998</v>
      </c>
      <c r="F10" s="31">
        <f t="shared" si="2"/>
        <v>478.97300000000001</v>
      </c>
      <c r="G10" s="31">
        <f t="shared" si="3"/>
        <v>79.828833333333336</v>
      </c>
      <c r="H10" s="31">
        <f t="shared" si="4"/>
        <v>413.6585</v>
      </c>
      <c r="I10" s="31">
        <f t="shared" si="5"/>
        <v>65.31450000000001</v>
      </c>
      <c r="J10" s="2"/>
      <c r="K10" s="2"/>
      <c r="L10" s="2"/>
    </row>
    <row r="11" spans="2:12" x14ac:dyDescent="0.25">
      <c r="B11" s="29">
        <v>399.99</v>
      </c>
      <c r="C11" s="24">
        <v>10</v>
      </c>
      <c r="D11" s="31">
        <f t="shared" si="0"/>
        <v>3999.9</v>
      </c>
      <c r="E11" s="31">
        <f t="shared" si="1"/>
        <v>491.98770000000002</v>
      </c>
      <c r="F11" s="31">
        <f t="shared" si="2"/>
        <v>439.98900000000003</v>
      </c>
      <c r="G11" s="31">
        <f t="shared" si="3"/>
        <v>73.331500000000005</v>
      </c>
      <c r="H11" s="31">
        <f t="shared" si="4"/>
        <v>379.9905</v>
      </c>
      <c r="I11" s="31">
        <f t="shared" si="5"/>
        <v>59.998500000000035</v>
      </c>
      <c r="J11" s="2"/>
      <c r="K11" s="2"/>
      <c r="L11" s="2"/>
    </row>
    <row r="12" spans="2:12" x14ac:dyDescent="0.25">
      <c r="B12" s="29">
        <v>274.5</v>
      </c>
      <c r="C12" s="24">
        <v>8</v>
      </c>
      <c r="D12" s="31">
        <f t="shared" si="0"/>
        <v>2196</v>
      </c>
      <c r="E12" s="31">
        <f t="shared" si="1"/>
        <v>337.63499999999999</v>
      </c>
      <c r="F12" s="31">
        <f t="shared" si="2"/>
        <v>301.95</v>
      </c>
      <c r="G12" s="31">
        <f t="shared" si="3"/>
        <v>50.324999999999996</v>
      </c>
      <c r="H12" s="31">
        <f t="shared" si="4"/>
        <v>260.77499999999998</v>
      </c>
      <c r="I12" s="31">
        <f t="shared" si="5"/>
        <v>41.175000000000011</v>
      </c>
      <c r="J12" s="2"/>
      <c r="K12" s="2"/>
      <c r="L12" s="2"/>
    </row>
    <row r="13" spans="2:12" x14ac:dyDescent="0.25">
      <c r="B13" s="29">
        <v>174</v>
      </c>
      <c r="C13" s="24">
        <v>5</v>
      </c>
      <c r="D13" s="31">
        <f t="shared" si="0"/>
        <v>870</v>
      </c>
      <c r="E13" s="31">
        <f t="shared" si="1"/>
        <v>214.02</v>
      </c>
      <c r="F13" s="31">
        <f t="shared" si="2"/>
        <v>191.4</v>
      </c>
      <c r="G13" s="31">
        <f t="shared" si="3"/>
        <v>31.900000000000002</v>
      </c>
      <c r="H13" s="31">
        <f t="shared" si="4"/>
        <v>165.3</v>
      </c>
      <c r="I13" s="31">
        <f t="shared" si="5"/>
        <v>26.099999999999994</v>
      </c>
      <c r="J13" s="2"/>
      <c r="K13" s="2"/>
      <c r="L13" s="2"/>
    </row>
    <row r="14" spans="2:12" x14ac:dyDescent="0.25">
      <c r="B14" s="29">
        <v>99</v>
      </c>
      <c r="C14" s="24">
        <v>2</v>
      </c>
      <c r="D14" s="31">
        <f t="shared" si="0"/>
        <v>198</v>
      </c>
      <c r="E14" s="31">
        <f t="shared" si="1"/>
        <v>121.77</v>
      </c>
      <c r="F14" s="31">
        <f t="shared" si="2"/>
        <v>108.9</v>
      </c>
      <c r="G14" s="31">
        <f t="shared" si="3"/>
        <v>18.150000000000002</v>
      </c>
      <c r="H14" s="31">
        <f t="shared" si="4"/>
        <v>94.05</v>
      </c>
      <c r="I14" s="31">
        <f t="shared" si="5"/>
        <v>14.850000000000009</v>
      </c>
      <c r="J14" s="2"/>
      <c r="K14" s="2"/>
      <c r="L14" s="2"/>
    </row>
    <row r="15" spans="2:12" x14ac:dyDescent="0.25">
      <c r="B15" s="30">
        <v>52</v>
      </c>
      <c r="C15" s="25">
        <v>4</v>
      </c>
      <c r="D15" s="31">
        <f t="shared" si="0"/>
        <v>208</v>
      </c>
      <c r="E15" s="31">
        <f t="shared" si="1"/>
        <v>63.96</v>
      </c>
      <c r="F15" s="31">
        <f t="shared" si="2"/>
        <v>57.2</v>
      </c>
      <c r="G15" s="31">
        <f t="shared" si="3"/>
        <v>9.5333333333333332</v>
      </c>
      <c r="H15" s="31">
        <f t="shared" si="4"/>
        <v>49.4</v>
      </c>
      <c r="I15" s="31">
        <f t="shared" si="5"/>
        <v>7.8000000000000043</v>
      </c>
      <c r="J15" s="2"/>
      <c r="K15" s="2"/>
      <c r="L15" s="2"/>
    </row>
    <row r="16" spans="2:12" x14ac:dyDescent="0.25">
      <c r="B16" s="21"/>
      <c r="C16" s="22"/>
      <c r="D16" s="19" t="s">
        <v>35</v>
      </c>
      <c r="E16" s="33">
        <f>SUM(E8:E15)</f>
        <v>2874.018</v>
      </c>
      <c r="F16" s="33">
        <f>SUM(F8:F15)</f>
        <v>2570.2600000000002</v>
      </c>
      <c r="G16" s="33">
        <f>SUM(G8:G15)</f>
        <v>428.37666666666667</v>
      </c>
      <c r="H16" s="33">
        <f>SUM(H8:H15)</f>
        <v>2219.7700000000004</v>
      </c>
      <c r="I16" s="33">
        <f>SUM(I8:I15)</f>
        <v>350.49000000000007</v>
      </c>
      <c r="J16" s="2"/>
      <c r="K16" s="2"/>
      <c r="L16" s="2"/>
    </row>
    <row r="17" spans="2:12" x14ac:dyDescent="0.25">
      <c r="B17" s="2"/>
      <c r="C17" s="2"/>
      <c r="D17" s="2"/>
      <c r="E17" s="23"/>
      <c r="F17" s="2"/>
      <c r="G17" s="2"/>
      <c r="H17" s="2"/>
      <c r="I17" s="2"/>
      <c r="J17" s="2"/>
      <c r="K17" s="2"/>
      <c r="L17" s="2"/>
    </row>
    <row r="18" spans="2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x14ac:dyDescent="0.25">
      <c r="B19" s="2"/>
      <c r="C19" s="2"/>
      <c r="D19" s="20" t="s">
        <v>36</v>
      </c>
      <c r="E19" s="34">
        <f>MIN(B8:B15)</f>
        <v>52</v>
      </c>
      <c r="F19" s="2"/>
      <c r="G19" s="2"/>
      <c r="H19" s="23"/>
      <c r="I19" s="2"/>
      <c r="J19" s="2"/>
      <c r="K19" s="2"/>
      <c r="L19" s="2"/>
    </row>
    <row r="20" spans="2:12" x14ac:dyDescent="0.25">
      <c r="B20" s="2"/>
      <c r="C20" s="2"/>
      <c r="D20" s="20" t="s">
        <v>38</v>
      </c>
      <c r="E20" s="34">
        <f>MAX(B8:B15)</f>
        <v>537.45000000000005</v>
      </c>
      <c r="F20" s="2"/>
      <c r="G20" s="2"/>
      <c r="H20" s="2"/>
      <c r="I20" s="2"/>
      <c r="J20" s="2"/>
      <c r="K20" s="2"/>
      <c r="L20" s="2"/>
    </row>
    <row r="21" spans="2:12" x14ac:dyDescent="0.25">
      <c r="B21" s="2"/>
      <c r="C21" s="2"/>
      <c r="D21" s="20" t="s">
        <v>39</v>
      </c>
      <c r="E21" s="34">
        <f>MIN(G8:G15)</f>
        <v>9.5333333333333332</v>
      </c>
      <c r="F21" s="2"/>
      <c r="G21" s="2"/>
      <c r="H21" s="2"/>
      <c r="I21" s="2"/>
      <c r="J21" s="2"/>
      <c r="K21" s="2"/>
      <c r="L21" s="2"/>
    </row>
    <row r="22" spans="2:12" x14ac:dyDescent="0.25">
      <c r="B22" s="2"/>
      <c r="C22" s="2"/>
      <c r="D22" s="20" t="s">
        <v>40</v>
      </c>
      <c r="E22" s="34">
        <f>MAX(G8:G15)</f>
        <v>98.532500000000013</v>
      </c>
      <c r="F22" s="2"/>
      <c r="G22" s="2"/>
      <c r="H22" s="2"/>
      <c r="I22" s="2"/>
      <c r="J22" s="2"/>
      <c r="K22" s="2"/>
      <c r="L22" s="2"/>
    </row>
  </sheetData>
  <mergeCells count="1">
    <mergeCell ref="G3:H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Zadatak 1</vt:lpstr>
      <vt:lpstr>Zadatak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Sandro Cvetkovic</dc:creator>
  <cp:lastModifiedBy>Aleksandar Sandro Cvetkovic</cp:lastModifiedBy>
  <dcterms:created xsi:type="dcterms:W3CDTF">2019-11-12T13:24:39Z</dcterms:created>
  <dcterms:modified xsi:type="dcterms:W3CDTF">2019-11-16T09:49:21Z</dcterms:modified>
</cp:coreProperties>
</file>